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palladiumgroup.sharepoint.com/sites/Catalyze/Procurement/01 Procurement/13 LAC Accelerator/2024-0001 - Transaction Advisors/02 RFP &amp; Amendments/"/>
    </mc:Choice>
  </mc:AlternateContent>
  <xr:revisionPtr revIDLastSave="188" documentId="8_{223B73AF-88E3-49E4-9998-2361A7F113C5}" xr6:coauthVersionLast="47" xr6:coauthVersionMax="47" xr10:uidLastSave="{E5B4BC54-EA83-4647-A0C2-1C0734855557}"/>
  <bookViews>
    <workbookView xWindow="-120" yWindow="-120" windowWidth="29040" windowHeight="15840" activeTab="1" xr2:uid="{E3C57789-565E-4B94-BCAC-FFCA28D8E824}"/>
  </bookViews>
  <sheets>
    <sheet name="Attachment 3" sheetId="1" r:id="rId1"/>
    <sheet name="Attachment 4" sheetId="2"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 r="E33" i="2"/>
  <c r="E28" i="2"/>
  <c r="E22" i="2"/>
  <c r="E23" i="2" s="1"/>
  <c r="E40" i="2" s="1"/>
  <c r="E14" i="2"/>
  <c r="E15" i="2" s="1"/>
  <c r="E7" i="2"/>
  <c r="E8" i="2" s="1"/>
  <c r="C57" i="1" l="1"/>
  <c r="C56" i="1"/>
</calcChain>
</file>

<file path=xl/sharedStrings.xml><?xml version="1.0" encoding="utf-8"?>
<sst xmlns="http://schemas.openxmlformats.org/spreadsheetml/2006/main" count="103" uniqueCount="77">
  <si>
    <t>ELIGIBILITY CRITERIA</t>
  </si>
  <si>
    <t>YES</t>
  </si>
  <si>
    <t>NO</t>
  </si>
  <si>
    <t>The project is seeking financing/investment in the form of debt, equity or quasi-equity</t>
  </si>
  <si>
    <t>X</t>
  </si>
  <si>
    <t>The opportunity can mitigate or avoid any potential environmental impact</t>
  </si>
  <si>
    <t xml:space="preserve">Project promotes inclusive development (interests of local communities promoted) </t>
  </si>
  <si>
    <t xml:space="preserve">Project promotes legal economic growth activities </t>
  </si>
  <si>
    <t>SELECTION CRITERIA</t>
  </si>
  <si>
    <t>% / VALUE</t>
  </si>
  <si>
    <t>SCORE</t>
  </si>
  <si>
    <t>INDICATORS</t>
  </si>
  <si>
    <t>Business model does not demonstrate impact in any of the target sectors.</t>
  </si>
  <si>
    <t>Business model has an impact in target sectors, however lacks clear impact indicators.</t>
  </si>
  <si>
    <t>Business model aligned with impact creation in one or more of target sectors as demonstrated by tracked and reported impact indicators.</t>
  </si>
  <si>
    <t>&lt; 10 beneficiaries</t>
  </si>
  <si>
    <t>11 - 50 beneficiaries</t>
  </si>
  <si>
    <t>50 - 100  beneficiaries</t>
  </si>
  <si>
    <t>&gt; 100 beneficiaries</t>
  </si>
  <si>
    <t>$0-$100K</t>
  </si>
  <si>
    <t>$300K - $500K</t>
  </si>
  <si>
    <t>$500K-$1M</t>
  </si>
  <si>
    <t>&gt;$1M</t>
  </si>
  <si>
    <t>Level of investment readiness</t>
  </si>
  <si>
    <t>Time needed to close investment transaction</t>
  </si>
  <si>
    <t>2 &lt;  years</t>
  </si>
  <si>
    <t>1 - 2 years</t>
  </si>
  <si>
    <t>6 months - 1 year</t>
  </si>
  <si>
    <t>&lt; 6 months</t>
  </si>
  <si>
    <t>Transaction advisor has identified and has access to potential investors for the opportunity</t>
  </si>
  <si>
    <t>Potential investors not yet identified</t>
  </si>
  <si>
    <t>1-5 aligned investors identified</t>
  </si>
  <si>
    <t>6-10 aligned investors identified</t>
  </si>
  <si>
    <t>10+ aligned investors identified</t>
  </si>
  <si>
    <t>AVERAGE SCORE</t>
  </si>
  <si>
    <t>Minimum score to qualify is 3.5</t>
  </si>
  <si>
    <r>
      <rPr>
        <b/>
        <sz val="11"/>
        <color theme="1"/>
        <rFont val="Aptos Narrow"/>
        <family val="2"/>
        <scheme val="minor"/>
      </rPr>
      <t>Enterprise has a positive impact in one or more of the following sectors</t>
    </r>
    <r>
      <rPr>
        <sz val="11"/>
        <color theme="1"/>
        <rFont val="Aptos Narrow"/>
        <family val="2"/>
        <scheme val="minor"/>
      </rPr>
      <t xml:space="preserve">
- </t>
    </r>
    <r>
      <rPr>
        <sz val="11"/>
        <color rgb="FF000000"/>
        <rFont val="Calibri"/>
        <family val="2"/>
      </rPr>
      <t xml:space="preserve">Climate (including Agriculture, Climate adaptation or mitigation technology, Clean Energy, and Blue Economy), 
- Financial Inclusion and Access to Markets (in particular benefiting for the informal sector), 
- Education (with focus on upskilling and job training for women and youth), 
- Other products and services improving the productivity and outcomes for the informal sector. </t>
    </r>
  </si>
  <si>
    <t>Transaction alignment</t>
  </si>
  <si>
    <r>
      <t xml:space="preserve">Investment needed in the form of debt, equity or quasi equity </t>
    </r>
    <r>
      <rPr>
        <b/>
        <sz val="11"/>
        <color rgb="FF000000"/>
        <rFont val="Calibri"/>
        <family val="2"/>
      </rPr>
      <t>(grants will not qualify)</t>
    </r>
  </si>
  <si>
    <r>
      <rPr>
        <sz val="11"/>
        <color rgb="FF000000"/>
        <rFont val="Calibri"/>
        <family val="2"/>
      </rPr>
      <t>Low: lack of a clear and justifiable capital ask, a financial model, an investor deck or investment memo, and due diligence folder.</t>
    </r>
  </si>
  <si>
    <r>
      <rPr>
        <sz val="11"/>
        <color rgb="FF000000"/>
        <rFont val="Calibri"/>
        <family val="2"/>
      </rPr>
      <t>Medium: existing materials require significant improvements.</t>
    </r>
  </si>
  <si>
    <r>
      <rPr>
        <sz val="11"/>
        <color rgb="FF000000"/>
        <rFont val="Calibri"/>
        <family val="2"/>
      </rPr>
      <t>High: enterprise has high quality investor materials including an investor deck, financial model and due diligence folder, with only minor refinments needed.</t>
    </r>
  </si>
  <si>
    <t>Inclusivity lens</t>
  </si>
  <si>
    <t>Enterprise is indigenous founded or led</t>
  </si>
  <si>
    <t>Enterprise is founded or led by a local national male</t>
  </si>
  <si>
    <t>Enterprise is female or non-binary founded or led</t>
  </si>
  <si>
    <t>Enterprise is founded or led by a non-local national male</t>
  </si>
  <si>
    <t>$100 - 300K</t>
  </si>
  <si>
    <t>Enterprise Impact alignment</t>
  </si>
  <si>
    <t>Number of beneficiaries benefiting from the enterprises products or services*</t>
  </si>
  <si>
    <t>*Benificiaries are defined as participants benefited from the project interventions. This include both direct and indirect participants of the program. An individual is a participant if s/he comes into direct contact with the set of interventions (goods or services) provided or facilitated by the supported enterprises. This includes but is not limited to individuals operating in the informal economy, i.e. microbusinesses lacking formal structure, agricultural workers, and self-employed urban labor.This also includes proprietors of firms in the private sector that we help strengthen (e.g., agro-dealers, aggregators, processors). Employees of these project-assisted are also counted if they are reached directly with a USG-assisted service such as training</t>
  </si>
  <si>
    <t>OPPORTUNITY DESCRIPTION</t>
  </si>
  <si>
    <t>Countries of Operation:</t>
  </si>
  <si>
    <t>Sector/Impact Area:</t>
  </si>
  <si>
    <t>Client Enterprise Name:</t>
  </si>
  <si>
    <t xml:space="preserve">Brief Client Enterprise Description (inc. areas of impact): </t>
  </si>
  <si>
    <t>Current number of employees:</t>
  </si>
  <si>
    <t>Client Enterprise Headquarters:</t>
  </si>
  <si>
    <t>Amount of capital sought (USD):</t>
  </si>
  <si>
    <t>Type of capital sought (debt,equity, quasi-equity):</t>
  </si>
  <si>
    <t>Target transaction close (month/year):</t>
  </si>
  <si>
    <t>Illustrative Examples</t>
  </si>
  <si>
    <t>Illustrative Example 1:</t>
  </si>
  <si>
    <t>If TASP successfully enters into an agreement with a client Ecuador, and successfully closes $500,000 in equity financing, it will be paid as follows:</t>
  </si>
  <si>
    <t xml:space="preserve">Deliverable 0: Opportunity description and eligibility matrix </t>
  </si>
  <si>
    <t xml:space="preserve">Deliverable 1: Engagement letter and work plan </t>
  </si>
  <si>
    <t>Deliverable 2: Investor due diligence confirmed</t>
  </si>
  <si>
    <t>Deliverable 3: Term Sheet received</t>
  </si>
  <si>
    <t>Total transaction payment:</t>
  </si>
  <si>
    <t>Illustrative Example 2:</t>
  </si>
  <si>
    <t>If TASP successfully enters into an agreement with a client Mexico, and successfully closes $2,000,000 in debt financing, it will be paid as follows:</t>
  </si>
  <si>
    <t>$32,000 is greater than max transaction payment of $25,000</t>
  </si>
  <si>
    <t>Illustrative Example 3:</t>
  </si>
  <si>
    <t>If TASP successfully enters into an agreement with 4 clients in Chile, 3 of them move into due-diligence with investors, and 1 closes $750,000 in equity financing.</t>
  </si>
  <si>
    <t>Deliverable 3: NA</t>
  </si>
  <si>
    <t>Deliverable 2: NA</t>
  </si>
  <si>
    <t>Total contract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</si>
</sst>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1"/>
      <color theme="1"/>
      <name val="Aptos Narrow"/>
      <family val="2"/>
      <scheme val="minor"/>
    </font>
    <font>
      <b/>
      <sz val="14"/>
      <color rgb="FFFFFFFF"/>
      <name val="Calibri"/>
      <family val="2"/>
    </font>
    <font>
      <b/>
      <sz val="12"/>
      <color rgb="FFFFFFFF"/>
      <name val="Calibri"/>
      <family val="2"/>
    </font>
    <font>
      <sz val="11"/>
      <color rgb="FF000000"/>
      <name val="Calibri"/>
      <family val="2"/>
    </font>
    <font>
      <b/>
      <sz val="11"/>
      <color rgb="FFFFFFFF"/>
      <name val="Calibri"/>
      <family val="2"/>
    </font>
    <font>
      <b/>
      <sz val="11"/>
      <color rgb="FF000000"/>
      <name val="Calibri"/>
      <family val="2"/>
    </font>
    <font>
      <sz val="11"/>
      <color rgb="FF000000"/>
      <name val="Calibri"/>
      <family val="2"/>
    </font>
    <font>
      <i/>
      <sz val="11"/>
      <color rgb="FF000000"/>
      <name val="Calibri"/>
      <family val="2"/>
    </font>
    <font>
      <b/>
      <sz val="11"/>
      <color theme="1"/>
      <name val="Aptos Narrow"/>
      <family val="2"/>
      <scheme val="minor"/>
    </font>
    <font>
      <sz val="11"/>
      <color rgb="FF0070C0"/>
      <name val="Calibri"/>
      <family val="2"/>
    </font>
    <font>
      <sz val="9"/>
      <color theme="1"/>
      <name val="Aptos Narrow"/>
      <family val="2"/>
      <scheme val="minor"/>
    </font>
    <font>
      <b/>
      <i/>
      <sz val="11"/>
      <color rgb="FFFF0000"/>
      <name val="Calibri"/>
      <family val="2"/>
    </font>
    <font>
      <i/>
      <sz val="11"/>
      <color theme="1"/>
      <name val="Aptos Narrow"/>
      <family val="2"/>
      <scheme val="minor"/>
    </font>
    <font>
      <u/>
      <sz val="11"/>
      <color theme="1"/>
      <name val="Aptos Narrow"/>
      <family val="2"/>
      <scheme val="minor"/>
    </font>
  </fonts>
  <fills count="8">
    <fill>
      <patternFill patternType="none"/>
    </fill>
    <fill>
      <patternFill patternType="gray125"/>
    </fill>
    <fill>
      <patternFill patternType="solid">
        <fgColor rgb="FF833C0C"/>
        <bgColor rgb="FF000000"/>
      </patternFill>
    </fill>
    <fill>
      <patternFill patternType="solid">
        <fgColor rgb="FF375623"/>
        <bgColor rgb="FF000000"/>
      </patternFill>
    </fill>
    <fill>
      <patternFill patternType="solid">
        <fgColor rgb="FFC6E0B4"/>
        <bgColor rgb="FF000000"/>
      </patternFill>
    </fill>
    <fill>
      <patternFill patternType="solid">
        <fgColor rgb="FF548235"/>
        <bgColor rgb="FF000000"/>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1">
    <xf numFmtId="0" fontId="0" fillId="0" borderId="0"/>
  </cellStyleXfs>
  <cellXfs count="51">
    <xf numFmtId="0" fontId="0" fillId="0" borderId="0" xfId="0"/>
    <xf numFmtId="0" fontId="1" fillId="2" borderId="0" xfId="0" applyFont="1" applyFill="1"/>
    <xf numFmtId="0" fontId="2" fillId="2" borderId="0" xfId="0" applyFont="1" applyFill="1" applyAlignment="1">
      <alignment horizontal="center"/>
    </xf>
    <xf numFmtId="0" fontId="3" fillId="0" borderId="0" xfId="0" applyFont="1"/>
    <xf numFmtId="0" fontId="3" fillId="0" borderId="0" xfId="0" applyFont="1" applyAlignment="1">
      <alignment horizontal="center"/>
    </xf>
    <xf numFmtId="0" fontId="3" fillId="0" borderId="1" xfId="0" applyFont="1" applyBorder="1"/>
    <xf numFmtId="0" fontId="3" fillId="0" borderId="1" xfId="0" applyFont="1" applyBorder="1" applyAlignment="1">
      <alignment horizontal="center"/>
    </xf>
    <xf numFmtId="0" fontId="1" fillId="3" borderId="0" xfId="0" applyFont="1" applyFill="1" applyAlignment="1">
      <alignment vertical="center"/>
    </xf>
    <xf numFmtId="0" fontId="4" fillId="3" borderId="0" xfId="0" applyFont="1" applyFill="1" applyAlignment="1">
      <alignment horizontal="center" wrapText="1"/>
    </xf>
    <xf numFmtId="0" fontId="4" fillId="3" borderId="0" xfId="0" applyFont="1" applyFill="1" applyAlignment="1">
      <alignment horizontal="center" vertical="center"/>
    </xf>
    <xf numFmtId="0" fontId="5" fillId="0" borderId="0" xfId="0" applyFont="1" applyAlignment="1">
      <alignment horizontal="left"/>
    </xf>
    <xf numFmtId="9" fontId="5" fillId="4" borderId="0" xfId="0" applyNumberFormat="1" applyFont="1" applyFill="1" applyAlignment="1">
      <alignment horizontal="center" vertical="top"/>
    </xf>
    <xf numFmtId="0" fontId="6" fillId="0" borderId="0" xfId="0" applyFont="1" applyAlignment="1">
      <alignment horizontal="left" wrapText="1" indent="6"/>
    </xf>
    <xf numFmtId="0" fontId="3" fillId="0" borderId="0" xfId="0" applyFont="1" applyAlignment="1">
      <alignment horizontal="center" vertical="center"/>
    </xf>
    <xf numFmtId="9" fontId="5" fillId="4" borderId="0" xfId="0" applyNumberFormat="1" applyFont="1" applyFill="1" applyAlignment="1">
      <alignment horizontal="center"/>
    </xf>
    <xf numFmtId="0" fontId="0" fillId="0" borderId="0" xfId="0" applyAlignment="1">
      <alignment horizontal="center"/>
    </xf>
    <xf numFmtId="0" fontId="6" fillId="0" borderId="0" xfId="0" applyFont="1" applyAlignment="1">
      <alignment horizontal="left" indent="6"/>
    </xf>
    <xf numFmtId="0" fontId="3" fillId="0" borderId="0" xfId="0" applyFont="1" applyAlignment="1">
      <alignment horizontal="left" indent="6"/>
    </xf>
    <xf numFmtId="0" fontId="3" fillId="0" borderId="0" xfId="0" applyFont="1" applyAlignment="1">
      <alignment horizontal="left" indent="15"/>
    </xf>
    <xf numFmtId="9" fontId="7" fillId="0" borderId="0" xfId="0" applyNumberFormat="1" applyFont="1" applyAlignment="1">
      <alignment horizontal="center"/>
    </xf>
    <xf numFmtId="0" fontId="2" fillId="5" borderId="0" xfId="0" applyFont="1" applyFill="1" applyAlignment="1">
      <alignment horizontal="right" indent="15"/>
    </xf>
    <xf numFmtId="0" fontId="5" fillId="6" borderId="0" xfId="0" applyFont="1" applyFill="1" applyAlignment="1">
      <alignment horizontal="left"/>
    </xf>
    <xf numFmtId="0" fontId="3" fillId="6" borderId="0" xfId="0" applyFont="1" applyFill="1"/>
    <xf numFmtId="0" fontId="0" fillId="0" borderId="0" xfId="0" applyAlignment="1">
      <alignment horizontal="left" wrapText="1" indent="1"/>
    </xf>
    <xf numFmtId="0" fontId="3" fillId="0" borderId="0" xfId="0" applyFont="1" applyAlignment="1">
      <alignment horizontal="left" wrapText="1" indent="6"/>
    </xf>
    <xf numFmtId="0" fontId="8" fillId="0" borderId="0" xfId="0" applyFont="1" applyAlignment="1">
      <alignment horizontal="left" indent="1"/>
    </xf>
    <xf numFmtId="0" fontId="0" fillId="0" borderId="0" xfId="0" applyAlignment="1">
      <alignment horizontal="left" indent="5"/>
    </xf>
    <xf numFmtId="0" fontId="0" fillId="0" borderId="0" xfId="0" applyAlignment="1">
      <alignment horizontal="left" indent="6"/>
    </xf>
    <xf numFmtId="0" fontId="0" fillId="0" borderId="0" xfId="0" applyAlignment="1">
      <alignment horizontal="left" wrapText="1" indent="6"/>
    </xf>
    <xf numFmtId="0" fontId="3" fillId="0" borderId="0" xfId="0" applyFont="1" applyAlignment="1">
      <alignment horizontal="center" vertical="top"/>
    </xf>
    <xf numFmtId="0" fontId="5" fillId="0" borderId="0" xfId="0" applyFont="1" applyAlignment="1">
      <alignment horizontal="left" indent="1"/>
    </xf>
    <xf numFmtId="0" fontId="10" fillId="0" borderId="0" xfId="0" applyFont="1" applyAlignment="1">
      <alignment horizontal="left" wrapText="1"/>
    </xf>
    <xf numFmtId="0" fontId="2" fillId="5" borderId="0" xfId="0" applyFont="1" applyFill="1" applyAlignment="1">
      <alignment horizontal="center"/>
    </xf>
    <xf numFmtId="0" fontId="9" fillId="0" borderId="0" xfId="0" applyFont="1" applyAlignment="1">
      <alignment horizontal="center" vertical="center"/>
    </xf>
    <xf numFmtId="0" fontId="11" fillId="0" borderId="0" xfId="0" applyFont="1" applyAlignment="1">
      <alignment horizontal="center"/>
    </xf>
    <xf numFmtId="0" fontId="0" fillId="7" borderId="0" xfId="0" applyFill="1"/>
    <xf numFmtId="0" fontId="12" fillId="7" borderId="0" xfId="0" applyFont="1" applyFill="1" applyAlignment="1">
      <alignment horizontal="left" indent="1"/>
    </xf>
    <xf numFmtId="0" fontId="0" fillId="7" borderId="0" xfId="0" applyFill="1" applyAlignment="1">
      <alignment horizontal="left" vertical="top" wrapText="1" indent="1"/>
    </xf>
    <xf numFmtId="0" fontId="0" fillId="7" borderId="2" xfId="0" applyFill="1" applyBorder="1"/>
    <xf numFmtId="6" fontId="0" fillId="7" borderId="2" xfId="0" applyNumberFormat="1" applyFill="1" applyBorder="1"/>
    <xf numFmtId="0" fontId="0" fillId="7" borderId="3" xfId="0" applyFill="1" applyBorder="1"/>
    <xf numFmtId="6" fontId="0" fillId="7" borderId="3" xfId="0" applyNumberFormat="1" applyFill="1" applyBorder="1"/>
    <xf numFmtId="6" fontId="13" fillId="7" borderId="3" xfId="0" applyNumberFormat="1" applyFont="1" applyFill="1" applyBorder="1"/>
    <xf numFmtId="0" fontId="0" fillId="7" borderId="4" xfId="0" applyFill="1" applyBorder="1"/>
    <xf numFmtId="0" fontId="8" fillId="7" borderId="4" xfId="0" applyFont="1" applyFill="1" applyBorder="1" applyAlignment="1">
      <alignment horizontal="right"/>
    </xf>
    <xf numFmtId="6" fontId="8" fillId="7" borderId="4" xfId="0" applyNumberFormat="1" applyFont="1" applyFill="1" applyBorder="1"/>
    <xf numFmtId="6" fontId="0" fillId="7" borderId="0" xfId="0" applyNumberFormat="1" applyFill="1"/>
    <xf numFmtId="6" fontId="13" fillId="7" borderId="0" xfId="0" applyNumberFormat="1" applyFont="1" applyFill="1"/>
    <xf numFmtId="0" fontId="12" fillId="7" borderId="0" xfId="0" applyFont="1" applyFill="1"/>
    <xf numFmtId="6" fontId="8" fillId="7" borderId="0" xfId="0" applyNumberFormat="1" applyFont="1" applyFill="1" applyAlignment="1">
      <alignment horizontal="right"/>
    </xf>
    <xf numFmtId="0" fontId="8" fillId="7" borderId="0" xfId="0"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3CE9D-180A-460A-A884-FE700614B8DA}">
  <sheetPr>
    <pageSetUpPr fitToPage="1"/>
  </sheetPr>
  <dimension ref="B1:D59"/>
  <sheetViews>
    <sheetView workbookViewId="0">
      <selection activeCell="B1" sqref="B1"/>
    </sheetView>
  </sheetViews>
  <sheetFormatPr defaultRowHeight="15" x14ac:dyDescent="0.25"/>
  <cols>
    <col min="1" max="1" width="3" customWidth="1"/>
    <col min="2" max="2" width="87.42578125" customWidth="1"/>
    <col min="3" max="4" width="14.28515625" customWidth="1"/>
  </cols>
  <sheetData>
    <row r="1" spans="2:4" ht="18.75" x14ac:dyDescent="0.25">
      <c r="B1" s="7" t="s">
        <v>51</v>
      </c>
      <c r="C1" s="8"/>
      <c r="D1" s="9"/>
    </row>
    <row r="2" spans="2:4" x14ac:dyDescent="0.25">
      <c r="B2" s="35" t="s">
        <v>54</v>
      </c>
      <c r="C2" s="35"/>
      <c r="D2" s="35"/>
    </row>
    <row r="3" spans="2:4" x14ac:dyDescent="0.25">
      <c r="B3" s="35" t="s">
        <v>57</v>
      </c>
      <c r="C3" s="35"/>
      <c r="D3" s="35"/>
    </row>
    <row r="4" spans="2:4" x14ac:dyDescent="0.25">
      <c r="B4" s="35" t="s">
        <v>52</v>
      </c>
      <c r="C4" s="35"/>
      <c r="D4" s="35"/>
    </row>
    <row r="5" spans="2:4" x14ac:dyDescent="0.25">
      <c r="B5" s="35" t="s">
        <v>53</v>
      </c>
      <c r="C5" s="35"/>
      <c r="D5" s="35"/>
    </row>
    <row r="6" spans="2:4" x14ac:dyDescent="0.25">
      <c r="B6" s="35" t="s">
        <v>55</v>
      </c>
      <c r="C6" s="35"/>
      <c r="D6" s="35"/>
    </row>
    <row r="7" spans="2:4" x14ac:dyDescent="0.25">
      <c r="B7" s="35" t="s">
        <v>56</v>
      </c>
      <c r="C7" s="35"/>
      <c r="D7" s="35"/>
    </row>
    <row r="8" spans="2:4" x14ac:dyDescent="0.25">
      <c r="B8" s="35" t="s">
        <v>58</v>
      </c>
      <c r="C8" s="35"/>
      <c r="D8" s="35"/>
    </row>
    <row r="9" spans="2:4" x14ac:dyDescent="0.25">
      <c r="B9" s="35" t="s">
        <v>59</v>
      </c>
      <c r="C9" s="35"/>
      <c r="D9" s="35"/>
    </row>
    <row r="10" spans="2:4" x14ac:dyDescent="0.25">
      <c r="B10" s="35" t="s">
        <v>60</v>
      </c>
      <c r="C10" s="35"/>
      <c r="D10" s="35"/>
    </row>
    <row r="11" spans="2:4" x14ac:dyDescent="0.25">
      <c r="B11" s="35"/>
      <c r="C11" s="35"/>
      <c r="D11" s="35"/>
    </row>
    <row r="12" spans="2:4" ht="18.75" x14ac:dyDescent="0.3">
      <c r="B12" s="1" t="s">
        <v>0</v>
      </c>
      <c r="C12" s="2" t="s">
        <v>1</v>
      </c>
      <c r="D12" s="2" t="s">
        <v>2</v>
      </c>
    </row>
    <row r="13" spans="2:4" x14ac:dyDescent="0.25">
      <c r="B13" s="5" t="s">
        <v>3</v>
      </c>
      <c r="C13" s="6" t="s">
        <v>4</v>
      </c>
      <c r="D13" s="6"/>
    </row>
    <row r="14" spans="2:4" x14ac:dyDescent="0.25">
      <c r="B14" s="5" t="s">
        <v>5</v>
      </c>
      <c r="C14" s="6" t="s">
        <v>4</v>
      </c>
      <c r="D14" s="6"/>
    </row>
    <row r="15" spans="2:4" x14ac:dyDescent="0.25">
      <c r="B15" s="5" t="s">
        <v>6</v>
      </c>
      <c r="C15" s="6" t="s">
        <v>4</v>
      </c>
      <c r="D15" s="6"/>
    </row>
    <row r="16" spans="2:4" x14ac:dyDescent="0.25">
      <c r="B16" s="5" t="s">
        <v>7</v>
      </c>
      <c r="C16" s="6" t="s">
        <v>4</v>
      </c>
      <c r="D16" s="6"/>
    </row>
    <row r="17" spans="2:4" x14ac:dyDescent="0.25">
      <c r="B17" s="3"/>
      <c r="C17" s="4"/>
      <c r="D17" s="4"/>
    </row>
    <row r="18" spans="2:4" ht="18.75" x14ac:dyDescent="0.25">
      <c r="B18" s="7" t="s">
        <v>8</v>
      </c>
      <c r="C18" s="8" t="s">
        <v>9</v>
      </c>
      <c r="D18" s="9" t="s">
        <v>10</v>
      </c>
    </row>
    <row r="19" spans="2:4" x14ac:dyDescent="0.25">
      <c r="B19" s="10" t="s">
        <v>11</v>
      </c>
      <c r="C19" s="3"/>
      <c r="D19" s="3"/>
    </row>
    <row r="20" spans="2:4" x14ac:dyDescent="0.25">
      <c r="B20" s="21" t="s">
        <v>48</v>
      </c>
      <c r="C20" s="22"/>
      <c r="D20" s="22"/>
    </row>
    <row r="21" spans="2:4" ht="90" customHeight="1" x14ac:dyDescent="0.25">
      <c r="B21" s="23" t="s">
        <v>36</v>
      </c>
      <c r="C21" s="11">
        <v>0.2</v>
      </c>
      <c r="D21" s="3"/>
    </row>
    <row r="22" spans="2:4" x14ac:dyDescent="0.25">
      <c r="B22" s="24" t="s">
        <v>12</v>
      </c>
      <c r="C22" s="4">
        <v>0</v>
      </c>
      <c r="D22" s="33">
        <v>3</v>
      </c>
    </row>
    <row r="23" spans="2:4" x14ac:dyDescent="0.25">
      <c r="B23" s="12" t="s">
        <v>13</v>
      </c>
      <c r="C23" s="4">
        <v>3</v>
      </c>
      <c r="D23" s="33"/>
    </row>
    <row r="24" spans="2:4" ht="30" x14ac:dyDescent="0.25">
      <c r="B24" s="12" t="s">
        <v>14</v>
      </c>
      <c r="C24" s="4">
        <v>5</v>
      </c>
      <c r="D24" s="33"/>
    </row>
    <row r="25" spans="2:4" x14ac:dyDescent="0.25">
      <c r="B25" s="25" t="s">
        <v>42</v>
      </c>
      <c r="C25" s="14">
        <v>0.1</v>
      </c>
      <c r="D25" s="3"/>
    </row>
    <row r="26" spans="2:4" x14ac:dyDescent="0.25">
      <c r="B26" s="27" t="s">
        <v>46</v>
      </c>
      <c r="C26" s="4">
        <v>1</v>
      </c>
      <c r="D26" s="33">
        <v>1</v>
      </c>
    </row>
    <row r="27" spans="2:4" x14ac:dyDescent="0.25">
      <c r="B27" s="27" t="s">
        <v>44</v>
      </c>
      <c r="C27" s="4">
        <v>2</v>
      </c>
      <c r="D27" s="33"/>
    </row>
    <row r="28" spans="2:4" x14ac:dyDescent="0.25">
      <c r="B28" s="27" t="s">
        <v>43</v>
      </c>
      <c r="C28" s="15">
        <v>5</v>
      </c>
      <c r="D28" s="33"/>
    </row>
    <row r="29" spans="2:4" x14ac:dyDescent="0.25">
      <c r="B29" s="27" t="s">
        <v>45</v>
      </c>
      <c r="C29" s="4">
        <v>5</v>
      </c>
      <c r="D29" s="33"/>
    </row>
    <row r="30" spans="2:4" x14ac:dyDescent="0.25">
      <c r="B30" s="25" t="s">
        <v>49</v>
      </c>
      <c r="C30" s="14">
        <v>0.1</v>
      </c>
      <c r="D30" s="3"/>
    </row>
    <row r="31" spans="2:4" x14ac:dyDescent="0.25">
      <c r="B31" s="27" t="s">
        <v>15</v>
      </c>
      <c r="C31" s="4">
        <v>1</v>
      </c>
      <c r="D31" s="33">
        <v>3</v>
      </c>
    </row>
    <row r="32" spans="2:4" x14ac:dyDescent="0.25">
      <c r="B32" s="27" t="s">
        <v>16</v>
      </c>
      <c r="C32" s="4">
        <v>2</v>
      </c>
      <c r="D32" s="33"/>
    </row>
    <row r="33" spans="2:4" x14ac:dyDescent="0.25">
      <c r="B33" s="27" t="s">
        <v>17</v>
      </c>
      <c r="C33" s="15">
        <v>3</v>
      </c>
      <c r="D33" s="33"/>
    </row>
    <row r="34" spans="2:4" x14ac:dyDescent="0.25">
      <c r="B34" s="27" t="s">
        <v>18</v>
      </c>
      <c r="C34" s="4">
        <v>5</v>
      </c>
      <c r="D34" s="33"/>
    </row>
    <row r="35" spans="2:4" x14ac:dyDescent="0.25">
      <c r="B35" s="21" t="s">
        <v>37</v>
      </c>
      <c r="C35" s="22"/>
      <c r="D35" s="22"/>
    </row>
    <row r="36" spans="2:4" x14ac:dyDescent="0.25">
      <c r="B36" s="25" t="s">
        <v>38</v>
      </c>
      <c r="C36" s="14">
        <v>0.15</v>
      </c>
      <c r="D36" s="13"/>
    </row>
    <row r="37" spans="2:4" x14ac:dyDescent="0.25">
      <c r="B37" s="16" t="s">
        <v>19</v>
      </c>
      <c r="C37" s="15">
        <v>1</v>
      </c>
      <c r="D37" s="33">
        <v>4</v>
      </c>
    </row>
    <row r="38" spans="2:4" x14ac:dyDescent="0.25">
      <c r="B38" s="27" t="s">
        <v>47</v>
      </c>
      <c r="C38" s="4">
        <v>2</v>
      </c>
      <c r="D38" s="33"/>
    </row>
    <row r="39" spans="2:4" x14ac:dyDescent="0.25">
      <c r="B39" s="27" t="s">
        <v>20</v>
      </c>
      <c r="C39" s="4">
        <v>3</v>
      </c>
      <c r="D39" s="33"/>
    </row>
    <row r="40" spans="2:4" x14ac:dyDescent="0.25">
      <c r="B40" s="27" t="s">
        <v>21</v>
      </c>
      <c r="C40" s="15">
        <v>4</v>
      </c>
      <c r="D40" s="33"/>
    </row>
    <row r="41" spans="2:4" x14ac:dyDescent="0.25">
      <c r="B41" s="17" t="s">
        <v>22</v>
      </c>
      <c r="C41" s="4">
        <v>5</v>
      </c>
      <c r="D41" s="33"/>
    </row>
    <row r="42" spans="2:4" x14ac:dyDescent="0.25">
      <c r="B42" s="25" t="s">
        <v>23</v>
      </c>
      <c r="C42" s="14">
        <v>0.2</v>
      </c>
      <c r="D42" s="3"/>
    </row>
    <row r="43" spans="2:4" ht="30" x14ac:dyDescent="0.25">
      <c r="B43" s="28" t="s">
        <v>39</v>
      </c>
      <c r="C43" s="29">
        <v>1</v>
      </c>
      <c r="D43" s="33">
        <v>5</v>
      </c>
    </row>
    <row r="44" spans="2:4" x14ac:dyDescent="0.25">
      <c r="B44" s="27" t="s">
        <v>40</v>
      </c>
      <c r="C44" s="29">
        <v>2</v>
      </c>
      <c r="D44" s="33"/>
    </row>
    <row r="45" spans="2:4" ht="30" x14ac:dyDescent="0.25">
      <c r="B45" s="28" t="s">
        <v>41</v>
      </c>
      <c r="C45" s="29">
        <v>5</v>
      </c>
      <c r="D45" s="33"/>
    </row>
    <row r="46" spans="2:4" x14ac:dyDescent="0.25">
      <c r="B46" s="30" t="s">
        <v>24</v>
      </c>
      <c r="C46" s="14">
        <v>0.15</v>
      </c>
      <c r="D46" s="3"/>
    </row>
    <row r="47" spans="2:4" x14ac:dyDescent="0.25">
      <c r="B47" s="16" t="s">
        <v>25</v>
      </c>
      <c r="C47" s="15">
        <v>0</v>
      </c>
      <c r="D47" s="33">
        <v>3</v>
      </c>
    </row>
    <row r="48" spans="2:4" x14ac:dyDescent="0.25">
      <c r="B48" s="16" t="s">
        <v>26</v>
      </c>
      <c r="C48" s="15">
        <v>2</v>
      </c>
      <c r="D48" s="33"/>
    </row>
    <row r="49" spans="2:4" x14ac:dyDescent="0.25">
      <c r="B49" s="17" t="s">
        <v>27</v>
      </c>
      <c r="C49" s="4">
        <v>3</v>
      </c>
      <c r="D49" s="33"/>
    </row>
    <row r="50" spans="2:4" x14ac:dyDescent="0.25">
      <c r="B50" s="16" t="s">
        <v>28</v>
      </c>
      <c r="C50" s="15">
        <v>5</v>
      </c>
      <c r="D50" s="33"/>
    </row>
    <row r="51" spans="2:4" x14ac:dyDescent="0.25">
      <c r="B51" s="25" t="s">
        <v>29</v>
      </c>
      <c r="C51" s="14">
        <v>0.1</v>
      </c>
      <c r="D51" s="3"/>
    </row>
    <row r="52" spans="2:4" x14ac:dyDescent="0.25">
      <c r="B52" s="26" t="s">
        <v>30</v>
      </c>
      <c r="C52" s="4">
        <v>0</v>
      </c>
      <c r="D52" s="33">
        <v>3</v>
      </c>
    </row>
    <row r="53" spans="2:4" x14ac:dyDescent="0.25">
      <c r="B53" s="26" t="s">
        <v>31</v>
      </c>
      <c r="C53" s="4">
        <v>2</v>
      </c>
      <c r="D53" s="33"/>
    </row>
    <row r="54" spans="2:4" x14ac:dyDescent="0.25">
      <c r="B54" s="26" t="s">
        <v>32</v>
      </c>
      <c r="C54" s="15">
        <v>3</v>
      </c>
      <c r="D54" s="33"/>
    </row>
    <row r="55" spans="2:4" x14ac:dyDescent="0.25">
      <c r="B55" s="26" t="s">
        <v>33</v>
      </c>
      <c r="C55" s="4">
        <v>5</v>
      </c>
      <c r="D55" s="33"/>
    </row>
    <row r="56" spans="2:4" x14ac:dyDescent="0.25">
      <c r="B56" s="18"/>
      <c r="C56" s="19">
        <f>SUM(C21,C25,C30,C36,C42,C46,C51)</f>
        <v>1</v>
      </c>
      <c r="D56" s="13"/>
    </row>
    <row r="57" spans="2:4" ht="15.75" x14ac:dyDescent="0.25">
      <c r="B57" s="20" t="s">
        <v>34</v>
      </c>
      <c r="C57" s="32">
        <f>D31*C30+D52*C51+D47*C46+D22*C21+D43*C42+C36*D37+C25*D26</f>
        <v>3.3500000000000005</v>
      </c>
      <c r="D57" s="32"/>
    </row>
    <row r="58" spans="2:4" x14ac:dyDescent="0.25">
      <c r="B58" s="34" t="s">
        <v>35</v>
      </c>
      <c r="C58" s="34"/>
      <c r="D58" s="34"/>
    </row>
    <row r="59" spans="2:4" ht="68.25" customHeight="1" x14ac:dyDescent="0.25">
      <c r="B59" s="31" t="s">
        <v>50</v>
      </c>
      <c r="C59" s="31"/>
      <c r="D59" s="31"/>
    </row>
  </sheetData>
  <mergeCells count="10">
    <mergeCell ref="B59:D59"/>
    <mergeCell ref="C57:D57"/>
    <mergeCell ref="B58:D58"/>
    <mergeCell ref="D22:D24"/>
    <mergeCell ref="D31:D34"/>
    <mergeCell ref="D37:D41"/>
    <mergeCell ref="D43:D45"/>
    <mergeCell ref="D47:D50"/>
    <mergeCell ref="D52:D55"/>
    <mergeCell ref="D26:D29"/>
  </mergeCells>
  <pageMargins left="0.7" right="0.7" top="0.75" bottom="0.7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1683F-8EA5-4E74-B1F8-C75732F67461}">
  <dimension ref="B1:E40"/>
  <sheetViews>
    <sheetView tabSelected="1" workbookViewId="0">
      <pane ySplit="1" topLeftCell="A2" activePane="bottomLeft" state="frozen"/>
      <selection pane="bottomLeft" activeCell="J23" sqref="J23"/>
    </sheetView>
  </sheetViews>
  <sheetFormatPr defaultRowHeight="15" x14ac:dyDescent="0.25"/>
  <cols>
    <col min="1" max="1" width="3.7109375" customWidth="1"/>
    <col min="2" max="2" width="31.7109375" customWidth="1"/>
    <col min="3" max="3" width="32.140625" customWidth="1"/>
    <col min="4" max="4" width="27.85546875" customWidth="1"/>
  </cols>
  <sheetData>
    <row r="1" spans="2:5" ht="22.5" customHeight="1" x14ac:dyDescent="0.25">
      <c r="B1" s="7" t="s">
        <v>61</v>
      </c>
      <c r="C1" s="7"/>
      <c r="D1" s="7"/>
      <c r="E1" s="7"/>
    </row>
    <row r="2" spans="2:5" x14ac:dyDescent="0.25">
      <c r="B2" s="36" t="s">
        <v>62</v>
      </c>
      <c r="C2" s="35"/>
      <c r="D2" s="35"/>
      <c r="E2" s="35"/>
    </row>
    <row r="3" spans="2:5" ht="30.75" customHeight="1" x14ac:dyDescent="0.25">
      <c r="B3" s="37" t="s">
        <v>63</v>
      </c>
      <c r="C3" s="37"/>
      <c r="D3" s="37"/>
      <c r="E3" s="37"/>
    </row>
    <row r="4" spans="2:5" x14ac:dyDescent="0.25">
      <c r="B4" s="38"/>
      <c r="C4" s="38" t="s">
        <v>64</v>
      </c>
      <c r="D4" s="38"/>
      <c r="E4" s="39">
        <v>0</v>
      </c>
    </row>
    <row r="5" spans="2:5" x14ac:dyDescent="0.25">
      <c r="B5" s="40"/>
      <c r="C5" s="40" t="s">
        <v>65</v>
      </c>
      <c r="D5" s="40"/>
      <c r="E5" s="41">
        <v>1000</v>
      </c>
    </row>
    <row r="6" spans="2:5" x14ac:dyDescent="0.25">
      <c r="B6" s="40"/>
      <c r="C6" s="40" t="s">
        <v>66</v>
      </c>
      <c r="D6" s="40"/>
      <c r="E6" s="41">
        <v>1000</v>
      </c>
    </row>
    <row r="7" spans="2:5" x14ac:dyDescent="0.25">
      <c r="B7" s="40"/>
      <c r="C7" s="40" t="s">
        <v>67</v>
      </c>
      <c r="D7" s="40"/>
      <c r="E7" s="42">
        <f>500000*0.025</f>
        <v>12500</v>
      </c>
    </row>
    <row r="8" spans="2:5" x14ac:dyDescent="0.25">
      <c r="B8" s="43"/>
      <c r="C8" s="44" t="s">
        <v>68</v>
      </c>
      <c r="D8" s="43"/>
      <c r="E8" s="45">
        <f>SUM(E4:E7)</f>
        <v>14500</v>
      </c>
    </row>
    <row r="9" spans="2:5" x14ac:dyDescent="0.25">
      <c r="B9" s="36" t="s">
        <v>69</v>
      </c>
      <c r="C9" s="35"/>
      <c r="D9" s="35"/>
      <c r="E9" s="35"/>
    </row>
    <row r="10" spans="2:5" ht="32.25" customHeight="1" x14ac:dyDescent="0.25">
      <c r="B10" s="37" t="s">
        <v>70</v>
      </c>
      <c r="C10" s="37"/>
      <c r="D10" s="37"/>
      <c r="E10" s="37"/>
    </row>
    <row r="11" spans="2:5" x14ac:dyDescent="0.25">
      <c r="B11" s="35"/>
      <c r="C11" s="38" t="s">
        <v>64</v>
      </c>
      <c r="D11" s="35"/>
      <c r="E11" s="46">
        <v>0</v>
      </c>
    </row>
    <row r="12" spans="2:5" x14ac:dyDescent="0.25">
      <c r="B12" s="35"/>
      <c r="C12" s="40" t="s">
        <v>65</v>
      </c>
      <c r="D12" s="35"/>
      <c r="E12" s="46">
        <v>1000</v>
      </c>
    </row>
    <row r="13" spans="2:5" x14ac:dyDescent="0.25">
      <c r="B13" s="35"/>
      <c r="C13" s="40" t="s">
        <v>66</v>
      </c>
      <c r="D13" s="35"/>
      <c r="E13" s="46">
        <v>1000</v>
      </c>
    </row>
    <row r="14" spans="2:5" x14ac:dyDescent="0.25">
      <c r="B14" s="35"/>
      <c r="C14" s="40" t="s">
        <v>67</v>
      </c>
      <c r="D14" s="35"/>
      <c r="E14" s="47">
        <f>2000000*0.015</f>
        <v>30000</v>
      </c>
    </row>
    <row r="15" spans="2:5" x14ac:dyDescent="0.25">
      <c r="B15" s="35"/>
      <c r="C15" s="48" t="s">
        <v>71</v>
      </c>
      <c r="D15" s="35"/>
      <c r="E15" s="46">
        <f>SUM(E11:E14)</f>
        <v>32000</v>
      </c>
    </row>
    <row r="16" spans="2:5" x14ac:dyDescent="0.25">
      <c r="B16" s="43"/>
      <c r="C16" s="44" t="s">
        <v>68</v>
      </c>
      <c r="D16" s="43"/>
      <c r="E16" s="45">
        <v>25000</v>
      </c>
    </row>
    <row r="17" spans="2:5" x14ac:dyDescent="0.25">
      <c r="B17" s="36" t="s">
        <v>72</v>
      </c>
      <c r="C17" s="35"/>
      <c r="D17" s="35"/>
      <c r="E17" s="35"/>
    </row>
    <row r="18" spans="2:5" ht="33" customHeight="1" x14ac:dyDescent="0.25">
      <c r="B18" s="37" t="s">
        <v>73</v>
      </c>
      <c r="C18" s="37"/>
      <c r="D18" s="37"/>
      <c r="E18" s="37"/>
    </row>
    <row r="19" spans="2:5" x14ac:dyDescent="0.25">
      <c r="B19" s="35"/>
      <c r="C19" s="38" t="s">
        <v>64</v>
      </c>
      <c r="D19" s="35"/>
      <c r="E19" s="46">
        <v>0</v>
      </c>
    </row>
    <row r="20" spans="2:5" x14ac:dyDescent="0.25">
      <c r="B20" s="35"/>
      <c r="C20" s="40" t="s">
        <v>65</v>
      </c>
      <c r="D20" s="35"/>
      <c r="E20" s="46">
        <v>1000</v>
      </c>
    </row>
    <row r="21" spans="2:5" x14ac:dyDescent="0.25">
      <c r="B21" s="35"/>
      <c r="C21" s="40" t="s">
        <v>66</v>
      </c>
      <c r="D21" s="35"/>
      <c r="E21" s="46">
        <v>1000</v>
      </c>
    </row>
    <row r="22" spans="2:5" x14ac:dyDescent="0.25">
      <c r="B22" s="35"/>
      <c r="C22" s="40" t="s">
        <v>67</v>
      </c>
      <c r="D22" s="35"/>
      <c r="E22" s="47">
        <f>750000*0.025</f>
        <v>18750</v>
      </c>
    </row>
    <row r="23" spans="2:5" x14ac:dyDescent="0.25">
      <c r="B23" s="35"/>
      <c r="C23" s="49" t="s">
        <v>68</v>
      </c>
      <c r="D23" s="35"/>
      <c r="E23" s="46">
        <f>1000+1000+E22</f>
        <v>20750</v>
      </c>
    </row>
    <row r="24" spans="2:5" x14ac:dyDescent="0.25">
      <c r="B24" s="35"/>
      <c r="C24" s="38" t="s">
        <v>64</v>
      </c>
      <c r="D24" s="35"/>
      <c r="E24" s="46">
        <v>0</v>
      </c>
    </row>
    <row r="25" spans="2:5" x14ac:dyDescent="0.25">
      <c r="B25" s="35"/>
      <c r="C25" s="40" t="s">
        <v>65</v>
      </c>
      <c r="D25" s="35"/>
      <c r="E25" s="46">
        <v>1000</v>
      </c>
    </row>
    <row r="26" spans="2:5" x14ac:dyDescent="0.25">
      <c r="B26" s="35"/>
      <c r="C26" s="40" t="s">
        <v>66</v>
      </c>
      <c r="D26" s="35"/>
      <c r="E26" s="46">
        <v>1000</v>
      </c>
    </row>
    <row r="27" spans="2:5" x14ac:dyDescent="0.25">
      <c r="B27" s="35"/>
      <c r="C27" s="40" t="s">
        <v>74</v>
      </c>
      <c r="D27" s="35"/>
      <c r="E27" s="47">
        <v>0</v>
      </c>
    </row>
    <row r="28" spans="2:5" x14ac:dyDescent="0.25">
      <c r="B28" s="35"/>
      <c r="C28" s="49" t="s">
        <v>68</v>
      </c>
      <c r="D28" s="35"/>
      <c r="E28" s="46">
        <f>SUM(E24:E27)</f>
        <v>2000</v>
      </c>
    </row>
    <row r="29" spans="2:5" x14ac:dyDescent="0.25">
      <c r="B29" s="35"/>
      <c r="C29" s="38" t="s">
        <v>64</v>
      </c>
      <c r="D29" s="35"/>
      <c r="E29" s="46">
        <v>0</v>
      </c>
    </row>
    <row r="30" spans="2:5" x14ac:dyDescent="0.25">
      <c r="B30" s="35"/>
      <c r="C30" s="40" t="s">
        <v>65</v>
      </c>
      <c r="D30" s="35"/>
      <c r="E30" s="46">
        <v>1000</v>
      </c>
    </row>
    <row r="31" spans="2:5" x14ac:dyDescent="0.25">
      <c r="B31" s="35"/>
      <c r="C31" s="40" t="s">
        <v>66</v>
      </c>
      <c r="D31" s="35"/>
      <c r="E31" s="46">
        <v>1000</v>
      </c>
    </row>
    <row r="32" spans="2:5" x14ac:dyDescent="0.25">
      <c r="B32" s="35"/>
      <c r="C32" s="40" t="s">
        <v>74</v>
      </c>
      <c r="D32" s="35"/>
      <c r="E32" s="47">
        <v>0</v>
      </c>
    </row>
    <row r="33" spans="2:5" x14ac:dyDescent="0.25">
      <c r="B33" s="35"/>
      <c r="C33" s="49" t="s">
        <v>68</v>
      </c>
      <c r="D33" s="35"/>
      <c r="E33" s="46">
        <f>SUM(E29:E32)</f>
        <v>2000</v>
      </c>
    </row>
    <row r="34" spans="2:5" x14ac:dyDescent="0.25">
      <c r="B34" s="35"/>
      <c r="C34" s="38" t="s">
        <v>64</v>
      </c>
      <c r="D34" s="35"/>
      <c r="E34" s="46">
        <v>0</v>
      </c>
    </row>
    <row r="35" spans="2:5" x14ac:dyDescent="0.25">
      <c r="B35" s="35"/>
      <c r="C35" s="40" t="s">
        <v>65</v>
      </c>
      <c r="D35" s="35"/>
      <c r="E35" s="46">
        <v>1000</v>
      </c>
    </row>
    <row r="36" spans="2:5" x14ac:dyDescent="0.25">
      <c r="B36" s="35"/>
      <c r="C36" s="40" t="s">
        <v>75</v>
      </c>
      <c r="D36" s="35"/>
      <c r="E36" s="46">
        <v>0</v>
      </c>
    </row>
    <row r="37" spans="2:5" x14ac:dyDescent="0.25">
      <c r="B37" s="35"/>
      <c r="C37" s="40" t="s">
        <v>74</v>
      </c>
      <c r="D37" s="35"/>
      <c r="E37" s="47">
        <v>0</v>
      </c>
    </row>
    <row r="38" spans="2:5" x14ac:dyDescent="0.25">
      <c r="B38" s="35"/>
      <c r="C38" s="49" t="s">
        <v>68</v>
      </c>
      <c r="D38" s="35"/>
      <c r="E38" s="46">
        <f>SUM(E34:E37)</f>
        <v>1000</v>
      </c>
    </row>
    <row r="39" spans="2:5" x14ac:dyDescent="0.25">
      <c r="B39" s="35"/>
      <c r="C39" s="35"/>
      <c r="D39" s="35"/>
      <c r="E39" s="35"/>
    </row>
    <row r="40" spans="2:5" x14ac:dyDescent="0.25">
      <c r="B40" s="35"/>
      <c r="C40" s="50" t="s">
        <v>76</v>
      </c>
      <c r="D40" s="35"/>
      <c r="E40" s="46">
        <f>SUM(E23+E28+E33+E38)</f>
        <v>25750</v>
      </c>
    </row>
  </sheetData>
  <mergeCells count="3">
    <mergeCell ref="B3:E3"/>
    <mergeCell ref="B10:E10"/>
    <mergeCell ref="B18:E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f91b0af-a72e-4dd3-8268-94f91e472b9d" xsi:nil="true"/>
    <lcf76f155ced4ddcb4097134ff3c332f xmlns="cf91b0af-a72e-4dd3-8268-94f91e472b9d">
      <Terms xmlns="http://schemas.microsoft.com/office/infopath/2007/PartnerControls"/>
    </lcf76f155ced4ddcb4097134ff3c332f>
    <TaxCatchAll xmlns="cb072776-f788-448c-b714-c7f8cb34fd0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F5CB41E8347D459E64753A8BD61C91" ma:contentTypeVersion="20" ma:contentTypeDescription="Create a new document." ma:contentTypeScope="" ma:versionID="8be78c4af216a6d50cbd3d0fe5de46ce">
  <xsd:schema xmlns:xsd="http://www.w3.org/2001/XMLSchema" xmlns:xs="http://www.w3.org/2001/XMLSchema" xmlns:p="http://schemas.microsoft.com/office/2006/metadata/properties" xmlns:ns2="cf91b0af-a72e-4dd3-8268-94f91e472b9d" xmlns:ns3="330f1608-76c2-4e95-a56c-dcbc0d77f5de" xmlns:ns4="cb072776-f788-448c-b714-c7f8cb34fd0a" targetNamespace="http://schemas.microsoft.com/office/2006/metadata/properties" ma:root="true" ma:fieldsID="88849154dd10e2a65f83311aeb892def" ns2:_="" ns3:_="" ns4:_="">
    <xsd:import namespace="cf91b0af-a72e-4dd3-8268-94f91e472b9d"/>
    <xsd:import namespace="330f1608-76c2-4e95-a56c-dcbc0d77f5de"/>
    <xsd:import namespace="cb072776-f788-448c-b714-c7f8cb34fd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_Flow_SignoffStatus" minOccurs="0"/>
                <xsd:element ref="ns2:MediaLengthInSeconds"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91b0af-a72e-4dd3-8268-94f91e472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22da0a8-ca36-4ce9-9eaa-25e2c66f0d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0f1608-76c2-4e95-a56c-dcbc0d77f5d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072776-f788-448c-b714-c7f8cb34fd0a"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951a025f-bb41-4b9a-a333-e6c3e343a028}" ma:internalName="TaxCatchAll" ma:showField="CatchAllData" ma:web="330f1608-76c2-4e95-a56c-dcbc0d77f5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3BBFE4-BE3C-45D7-821C-DF89B518FC29}">
  <ds:schemaRefs>
    <ds:schemaRef ds:uri="http://purl.org/dc/dcmitype/"/>
    <ds:schemaRef ds:uri="http://purl.org/dc/elements/1.1/"/>
    <ds:schemaRef ds:uri="http://schemas.microsoft.com/office/2006/metadata/properties"/>
    <ds:schemaRef ds:uri="http://purl.org/dc/terms/"/>
    <ds:schemaRef ds:uri="http://www.w3.org/XML/1998/namespace"/>
    <ds:schemaRef ds:uri="cf91b0af-a72e-4dd3-8268-94f91e472b9d"/>
    <ds:schemaRef ds:uri="http://schemas.microsoft.com/office/2006/documentManagement/types"/>
    <ds:schemaRef ds:uri="http://schemas.microsoft.com/office/infopath/2007/PartnerControls"/>
    <ds:schemaRef ds:uri="http://schemas.openxmlformats.org/package/2006/metadata/core-properties"/>
    <ds:schemaRef ds:uri="cb072776-f788-448c-b714-c7f8cb34fd0a"/>
    <ds:schemaRef ds:uri="330f1608-76c2-4e95-a56c-dcbc0d77f5de"/>
  </ds:schemaRefs>
</ds:datastoreItem>
</file>

<file path=customXml/itemProps2.xml><?xml version="1.0" encoding="utf-8"?>
<ds:datastoreItem xmlns:ds="http://schemas.openxmlformats.org/officeDocument/2006/customXml" ds:itemID="{34F7CD32-B4F7-4D01-A9D5-E1289174E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91b0af-a72e-4dd3-8268-94f91e472b9d"/>
    <ds:schemaRef ds:uri="330f1608-76c2-4e95-a56c-dcbc0d77f5de"/>
    <ds:schemaRef ds:uri="cb072776-f788-448c-b714-c7f8cb34fd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DC5183-6054-4408-BAAA-18C67A7B64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Attachment 3</vt:lpstr>
      <vt:lpstr>Attachment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Macias, Alejandro</dc:creator>
  <cp:lastModifiedBy>Litvinova, Anastasiya</cp:lastModifiedBy>
  <cp:lastPrinted>2024-04-09T00:31:55Z</cp:lastPrinted>
  <dcterms:created xsi:type="dcterms:W3CDTF">2024-04-01T12:32:29Z</dcterms:created>
  <dcterms:modified xsi:type="dcterms:W3CDTF">2024-04-09T17:48:03Z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0x0101006DF5CB41E8347D459E64753A8BD61C91</vt:lpwstr>
  </property>
  <property fmtid="{D5CDD505-2E9C-101B-9397-08002B2CF9AE}" pid="3" name="MediaServiceImageTags">
    <vt:lpwstr/>
  </property>
</Properties>
</file>